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7380" activeTab="0"/>
  </bookViews>
  <sheets>
    <sheet name="Sheet 1" sheetId="1" r:id="rId1"/>
  </sheets>
  <definedNames>
    <definedName name="_xlnm.Print_Area" localSheetId="0">'Sheet 1'!$A$1:$N$23</definedName>
  </definedNames>
  <calcPr fullCalcOnLoad="1"/>
</workbook>
</file>

<file path=xl/sharedStrings.xml><?xml version="1.0" encoding="utf-8"?>
<sst xmlns="http://schemas.openxmlformats.org/spreadsheetml/2006/main" count="49" uniqueCount="43">
  <si>
    <t>-</t>
  </si>
  <si>
    <t xml:space="preserve"> 2007
(Euro)</t>
  </si>
  <si>
    <t xml:space="preserve"> 2006
(Euro)</t>
  </si>
  <si>
    <t xml:space="preserve"> 2005
(Euro)</t>
  </si>
  <si>
    <t xml:space="preserve"> 2004
(Euro)</t>
  </si>
  <si>
    <t xml:space="preserve">*  Bu rakamlar, düzenlenen Refakat Belgeleri temelinde geçiş noktalarından geçiş yaptığı bildirilen miktarlar üzerinden hesaplanmıştır. Geçiş noktalarından yapılan 
   bildirimler, Kıbrıs Rum gümrüğü, İngiliz Üsleri ve ticarete dahil olan şahıs/şirketler tarafından yapılmıştır. Tablodaki veriler, ticarete dahil olan şahıs/şirketlerin gönüllü
   geri bildirimlerine de dayandığından, Yeşil Hat'tan geçiş yapan 'gerçek' değerleri tam olarak yansıtmayabilir.  </t>
  </si>
  <si>
    <t>2022
(Euro)</t>
  </si>
  <si>
    <t>2021
(Euro)</t>
  </si>
  <si>
    <t>2020
(Euro)</t>
  </si>
  <si>
    <t>2019
(Euro)</t>
  </si>
  <si>
    <t>2018
(Euro)</t>
  </si>
  <si>
    <t>2017
(Euro)</t>
  </si>
  <si>
    <t>2016
(Euro)</t>
  </si>
  <si>
    <t>2015
(Euro)</t>
  </si>
  <si>
    <t>2014
(Euro)</t>
  </si>
  <si>
    <t xml:space="preserve"> 2013
(Euro)</t>
  </si>
  <si>
    <t xml:space="preserve"> 2012
(Euro)
(Elektrik Satışı Dahil)</t>
  </si>
  <si>
    <t xml:space="preserve"> 2012
(Euro)</t>
  </si>
  <si>
    <t xml:space="preserve"> 2011
(Euro)
(Elektrik Satışı Dahil)</t>
  </si>
  <si>
    <t xml:space="preserve"> 2011
(Euro)</t>
  </si>
  <si>
    <t xml:space="preserve"> 2010
(Euro)</t>
  </si>
  <si>
    <t xml:space="preserve"> 2009
(Euro)</t>
  </si>
  <si>
    <t xml:space="preserve"> 2008
(Euro)</t>
  </si>
  <si>
    <t>2023
(Euro)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</si>
  <si>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</si>
  <si>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</si>
  <si>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</si>
  <si>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</si>
  <si>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</si>
  <si>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</si>
  <si>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</si>
  <si>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</si>
  <si>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EKİM</t>
  </si>
  <si>
    <t>KASIM</t>
  </si>
  <si>
    <t>ARALIK</t>
  </si>
  <si>
    <t>Toplam</t>
  </si>
  <si>
    <t>Aylık ortalama</t>
  </si>
  <si>
    <t>Toplam Elektrik Satışı (2011 - 2012)</t>
  </si>
  <si>
    <t>Genel Toplam</t>
  </si>
  <si>
    <t>Değişim
Oranı</t>
  </si>
  <si>
    <t>Yeşil Hat Tüzüğü (866/2004 sayılı AB Konsey Tüzüğü)
Kapsamında Yapılan Toplam Satışlar</t>
  </si>
  <si>
    <t>EYLÜL</t>
  </si>
  <si>
    <t>Toplam (2004 Ağustos - 2023 Ağustos)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</si>
</sst>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YTL&quot;#,##0_);\(&quot;YTL&quot;#,##0\)"/>
    <numFmt numFmtId="189" formatCode="&quot;YTL&quot;#,##0_);[Red]\(&quot;YTL&quot;#,##0\)"/>
    <numFmt numFmtId="190" formatCode="&quot;YTL&quot;#,##0.00_);\(&quot;YTL&quot;#,##0.00\)"/>
    <numFmt numFmtId="191" formatCode="&quot;YTL&quot;#,##0.00_);[Red]\(&quot;YTL&quot;#,##0.00\)"/>
    <numFmt numFmtId="192" formatCode="_(&quot;YTL&quot;* #,##0_);_(&quot;YTL&quot;* \(#,##0\);_(&quot;YTL&quot;* &quot;-&quot;_);_(@_)"/>
    <numFmt numFmtId="193" formatCode="_(&quot;YTL&quot;* #,##0.00_);_(&quot;YTL&quot;* \(#,##0.00\);_(&quot;YTL&quot;* &quot;-&quot;??_);_(@_)"/>
    <numFmt numFmtId="194" formatCode="#,##0\ &quot;YTL&quot;;\-#,##0\ &quot;YTL&quot;"/>
    <numFmt numFmtId="195" formatCode="#,##0\ &quot;YTL&quot;;[Red]\-#,##0\ &quot;YTL&quot;"/>
    <numFmt numFmtId="196" formatCode="#,##0.00\ &quot;YTL&quot;;\-#,##0.00\ &quot;YTL&quot;"/>
    <numFmt numFmtId="197" formatCode="#,##0.00\ &quot;YTL&quot;;[Red]\-#,##0.00\ &quot;YTL&quot;"/>
    <numFmt numFmtId="198" formatCode="_-* #,##0\ &quot;YTL&quot;_-;\-* #,##0\ &quot;YTL&quot;_-;_-* &quot;-&quot;\ &quot;YTL&quot;_-;_-@_-"/>
    <numFmt numFmtId="199" formatCode="_-* #,##0\ _Y_T_L_-;\-* #,##0\ _Y_T_L_-;_-* &quot;-&quot;\ _Y_T_L_-;_-@_-"/>
    <numFmt numFmtId="200" formatCode="_-* #,##0.00\ &quot;YTL&quot;_-;\-* #,##0.00\ &quot;YTL&quot;_-;_-* &quot;-&quot;??\ &quot;YTL&quot;_-;_-@_-"/>
    <numFmt numFmtId="201" formatCode="_-* #,##0.00\ _Y_T_L_-;\-* #,##0.00\ _Y_T_L_-;_-* &quot;-&quot;??\ _Y_T_L_-;_-@_-"/>
    <numFmt numFmtId="202" formatCode="#,##0.00\ [$CYP]"/>
    <numFmt numFmtId="203" formatCode="[$CYP]\ #,##0.00"/>
    <numFmt numFmtId="204" formatCode="[$EUR]\ #,##0.00"/>
    <numFmt numFmtId="205" formatCode="#,##0.00\ [$EUR]"/>
    <numFmt numFmtId="206" formatCode="[$€-2]\ #,##0.00"/>
    <numFmt numFmtId="207" formatCode="#,##0.00\ [$€-813]"/>
    <numFmt numFmtId="208" formatCode="#,##0.00\ [$€-1]"/>
    <numFmt numFmtId="209" formatCode="[$-41F]d\ mmmm\ yyyy\ dddd"/>
    <numFmt numFmtId="210" formatCode="#,##0.00\ &quot;₺&quot;"/>
    <numFmt numFmtId="211" formatCode="[$€-2]\ #,##0.00;\-[$€-2]\ #,##0.00"/>
    <numFmt numFmtId="212" formatCode="[$€-2]\ #,##0.00;[Red][$€-2]\ #,##0.00"/>
    <numFmt numFmtId="213" formatCode="_-[$€-2]\ * #,##0.00_-;\-[$€-2]\ * #,##0.00_-;_-[$€-2]\ * &quot;-&quot;??_-;_-@_-"/>
    <numFmt numFmtId="214" formatCode="&quot;Evet&quot;;&quot;Evet&quot;;&quot;Hayır&quot;"/>
    <numFmt numFmtId="215" formatCode="&quot;Doğru&quot;;&quot;Doğru&quot;;&quot;Yanlış&quot;"/>
    <numFmt numFmtId="216" formatCode="&quot;Açık&quot;;&quot;Açık&quot;;&quot;Kapalı&quot;"/>
    <numFmt numFmtId="217" formatCode="[$¥€-2]\ #,##0.00_);[Red]\([$€-2]\ #,##0.00\)"/>
    <numFmt numFmtId="218" formatCode="[$€-2]\ #,##0.0"/>
    <numFmt numFmtId="219" formatCode="[$€-2]\ #,##0"/>
    <numFmt numFmtId="220" formatCode="0.0%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206" fontId="1" fillId="0" borderId="11" xfId="57" applyNumberFormat="1" applyFont="1" applyBorder="1" applyAlignment="1" applyProtection="1">
      <alignment horizontal="right" vertical="center" wrapText="1"/>
      <protection/>
    </xf>
    <xf numFmtId="206" fontId="1" fillId="0" borderId="11" xfId="0" applyNumberFormat="1" applyFont="1" applyBorder="1" applyAlignment="1">
      <alignment horizontal="right" vertical="center"/>
    </xf>
    <xf numFmtId="206" fontId="8" fillId="0" borderId="12" xfId="0" applyNumberFormat="1" applyFont="1" applyBorder="1" applyAlignment="1" applyProtection="1">
      <alignment horizontal="right" vertical="center" wrapText="1"/>
      <protection/>
    </xf>
    <xf numFmtId="206" fontId="1" fillId="0" borderId="11" xfId="0" applyNumberFormat="1" applyFont="1" applyBorder="1" applyAlignment="1">
      <alignment vertical="center"/>
    </xf>
    <xf numFmtId="206" fontId="50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212" fontId="1" fillId="0" borderId="11" xfId="0" applyNumberFormat="1" applyFont="1" applyBorder="1" applyAlignment="1">
      <alignment horizontal="right" vertical="center"/>
    </xf>
    <xf numFmtId="206" fontId="50" fillId="0" borderId="11" xfId="0" applyNumberFormat="1" applyFont="1" applyBorder="1" applyAlignment="1">
      <alignment horizontal="right" vertical="center"/>
    </xf>
    <xf numFmtId="206" fontId="8" fillId="0" borderId="11" xfId="0" applyNumberFormat="1" applyFont="1" applyBorder="1" applyAlignment="1" applyProtection="1">
      <alignment horizontal="right" vertical="center" wrapText="1"/>
      <protection/>
    </xf>
    <xf numFmtId="4" fontId="1" fillId="0" borderId="11" xfId="0" applyNumberFormat="1" applyFont="1" applyBorder="1" applyAlignment="1">
      <alignment horizontal="right" vertical="center"/>
    </xf>
    <xf numFmtId="211" fontId="7" fillId="33" borderId="11" xfId="0" applyNumberFormat="1" applyFont="1" applyFill="1" applyBorder="1" applyAlignment="1">
      <alignment vertical="center"/>
    </xf>
    <xf numFmtId="206" fontId="1" fillId="0" borderId="1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204" fontId="0" fillId="0" borderId="0" xfId="0" applyNumberFormat="1" applyAlignment="1">
      <alignment vertical="center"/>
    </xf>
    <xf numFmtId="203" fontId="0" fillId="0" borderId="0" xfId="0" applyNumberForma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11" fontId="0" fillId="0" borderId="0" xfId="0" applyNumberFormat="1" applyAlignment="1">
      <alignment vertical="center"/>
    </xf>
    <xf numFmtId="213" fontId="3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219" fontId="1" fillId="0" borderId="11" xfId="57" applyNumberFormat="1" applyFont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206" fontId="1" fillId="0" borderId="10" xfId="57" applyNumberFormat="1" applyFont="1" applyBorder="1" applyAlignment="1" applyProtection="1">
      <alignment horizontal="right" vertical="center" wrapText="1"/>
      <protection/>
    </xf>
    <xf numFmtId="206" fontId="1" fillId="0" borderId="10" xfId="0" applyNumberFormat="1" applyFont="1" applyBorder="1" applyAlignment="1">
      <alignment horizontal="right" vertical="center"/>
    </xf>
    <xf numFmtId="206" fontId="1" fillId="0" borderId="10" xfId="0" applyNumberFormat="1" applyFont="1" applyBorder="1" applyAlignment="1">
      <alignment vertical="center"/>
    </xf>
    <xf numFmtId="206" fontId="8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206" fontId="1" fillId="0" borderId="14" xfId="57" applyNumberFormat="1" applyFont="1" applyBorder="1" applyAlignment="1" applyProtection="1">
      <alignment horizontal="right" vertical="center" wrapText="1"/>
      <protection/>
    </xf>
    <xf numFmtId="206" fontId="1" fillId="0" borderId="14" xfId="0" applyNumberFormat="1" applyFont="1" applyBorder="1" applyAlignment="1">
      <alignment horizontal="right" vertical="center"/>
    </xf>
    <xf numFmtId="206" fontId="1" fillId="0" borderId="14" xfId="0" applyNumberFormat="1" applyFont="1" applyBorder="1" applyAlignment="1">
      <alignment vertical="center"/>
    </xf>
    <xf numFmtId="206" fontId="8" fillId="0" borderId="14" xfId="0" applyNumberFormat="1" applyFont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206" fontId="1" fillId="0" borderId="11" xfId="57" applyNumberFormat="1" applyFont="1" applyBorder="1" applyAlignment="1">
      <alignment horizontal="right" vertical="center" wrapText="1"/>
      <protection/>
    </xf>
    <xf numFmtId="10" fontId="4" fillId="0" borderId="11" xfId="0" applyNumberFormat="1" applyFont="1" applyBorder="1" applyAlignment="1">
      <alignment vertical="center"/>
    </xf>
    <xf numFmtId="10" fontId="6" fillId="33" borderId="11" xfId="0" applyNumberFormat="1" applyFont="1" applyFill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213" fontId="6" fillId="0" borderId="0" xfId="0" applyNumberFormat="1" applyFont="1" applyFill="1" applyBorder="1" applyAlignment="1">
      <alignment horizontal="left" vertical="center" wrapText="1"/>
    </xf>
    <xf numFmtId="213" fontId="5" fillId="33" borderId="13" xfId="0" applyNumberFormat="1" applyFont="1" applyFill="1" applyBorder="1" applyAlignment="1">
      <alignment horizontal="center" vertical="center" wrapText="1"/>
    </xf>
    <xf numFmtId="213" fontId="5" fillId="33" borderId="12" xfId="0" applyNumberFormat="1" applyFont="1" applyFill="1" applyBorder="1" applyAlignment="1">
      <alignment horizontal="center" vertical="center" wrapText="1"/>
    </xf>
    <xf numFmtId="213" fontId="2" fillId="0" borderId="13" xfId="0" applyNumberFormat="1" applyFont="1" applyFill="1" applyBorder="1" applyAlignment="1">
      <alignment horizontal="center" vertical="center" wrapText="1"/>
    </xf>
    <xf numFmtId="213" fontId="2" fillId="0" borderId="12" xfId="0" applyNumberFormat="1" applyFont="1" applyFill="1" applyBorder="1" applyAlignment="1">
      <alignment horizontal="center" vertical="center" wrapText="1"/>
    </xf>
    <xf numFmtId="213" fontId="3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5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2.140625" style="3" customWidth="1"/>
    <col min="2" max="2" width="19.7109375" style="3" customWidth="1"/>
    <col min="3" max="3" width="12.28125" style="3" bestFit="1" customWidth="1"/>
    <col min="4" max="4" width="16.28125" style="3" customWidth="1"/>
    <col min="5" max="5" width="17.28125" style="3" customWidth="1"/>
    <col min="6" max="7" width="13.7109375" style="3" customWidth="1"/>
    <col min="8" max="8" width="13.421875" style="3" customWidth="1"/>
    <col min="9" max="9" width="13.421875" style="3" hidden="1" customWidth="1"/>
    <col min="10" max="25" width="14.7109375" style="3" hidden="1" customWidth="1"/>
    <col min="26" max="26" width="18.57421875" style="3" customWidth="1"/>
    <col min="27" max="27" width="9.140625" style="3" customWidth="1"/>
    <col min="28" max="28" width="11.7109375" style="3" bestFit="1" customWidth="1"/>
    <col min="29" max="29" width="9.140625" style="3" customWidth="1"/>
    <col min="30" max="30" width="10.7109375" style="3" bestFit="1" customWidth="1"/>
    <col min="31" max="16384" width="9.140625" style="3" customWidth="1"/>
  </cols>
  <sheetData>
    <row r="1" spans="2:16" ht="36" customHeight="1">
      <c r="B1" s="51" t="s">
        <v>40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0"/>
      <c r="O1" s="2"/>
      <c r="P1" s="2"/>
    </row>
    <row r="2" ht="21.75" customHeight="1"/>
    <row r="3" spans="2:25" ht="49.5" customHeight="1">
      <c r="B3" s="4"/>
      <c r="C3" s="1" t="s">
        <v>39</v>
      </c>
      <c r="D3" s="1" t="s">
        <v>23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1</v>
      </c>
      <c r="W3" s="1" t="s">
        <v>2</v>
      </c>
      <c r="X3" s="1" t="s">
        <v>3</v>
      </c>
      <c r="Y3" s="1" t="s">
        <v>4</v>
      </c>
    </row>
    <row r="4" spans="2:25" ht="22.5" customHeight="1">
      <c r="B4" s="5" t="s">
        <v>24</v>
      </c>
      <c r="C4" s="48">
        <f aca="true" t="shared" si="0" ref="C4:C13">(D4/E4)-1</f>
        <v>0.7667323794425622</v>
      </c>
      <c r="D4" s="47">
        <v>1411014.03</v>
      </c>
      <c r="E4" s="6">
        <v>798657.4799999997</v>
      </c>
      <c r="F4" s="6">
        <v>267243.17</v>
      </c>
      <c r="G4" s="6">
        <v>418874.75</v>
      </c>
      <c r="H4" s="6">
        <v>361077.12</v>
      </c>
      <c r="I4" s="6">
        <v>381226.51</v>
      </c>
      <c r="J4" s="6">
        <v>402288.14</v>
      </c>
      <c r="K4" s="6">
        <v>230534.31</v>
      </c>
      <c r="L4" s="7">
        <v>234171.25</v>
      </c>
      <c r="M4" s="8">
        <v>373688.92</v>
      </c>
      <c r="N4" s="9">
        <v>260931.24000000002</v>
      </c>
      <c r="O4" s="10">
        <v>1727422.0000000002</v>
      </c>
      <c r="P4" s="10">
        <v>298086.65</v>
      </c>
      <c r="Q4" s="10">
        <v>482968.48</v>
      </c>
      <c r="R4" s="10">
        <v>482968.48</v>
      </c>
      <c r="S4" s="11">
        <v>364129.73</v>
      </c>
      <c r="T4" s="11">
        <v>560515.07</v>
      </c>
      <c r="U4" s="11">
        <v>724315.06</v>
      </c>
      <c r="V4" s="11">
        <v>378327.047908986</v>
      </c>
      <c r="W4" s="11">
        <v>132752.51953524002</v>
      </c>
      <c r="X4" s="11">
        <v>78953.684737356</v>
      </c>
      <c r="Y4" s="12" t="s">
        <v>0</v>
      </c>
    </row>
    <row r="5" spans="2:25" ht="22.5" customHeight="1">
      <c r="B5" s="13" t="s">
        <v>25</v>
      </c>
      <c r="C5" s="48">
        <f t="shared" si="0"/>
        <v>0.1518538194644603</v>
      </c>
      <c r="D5" s="47">
        <v>1100413.0300000003</v>
      </c>
      <c r="E5" s="6">
        <v>955340.8699999998</v>
      </c>
      <c r="F5" s="6">
        <v>213641.92</v>
      </c>
      <c r="G5" s="6">
        <v>560788.34</v>
      </c>
      <c r="H5" s="6">
        <v>328929.94</v>
      </c>
      <c r="I5" s="6">
        <v>434548.19</v>
      </c>
      <c r="J5" s="14">
        <v>434952.42</v>
      </c>
      <c r="K5" s="14">
        <v>375965.53</v>
      </c>
      <c r="L5" s="15">
        <v>260247.8</v>
      </c>
      <c r="M5" s="8">
        <v>325724.94</v>
      </c>
      <c r="N5" s="9">
        <v>295607.68</v>
      </c>
      <c r="O5" s="10">
        <v>1487438.8</v>
      </c>
      <c r="P5" s="10">
        <v>347679.4</v>
      </c>
      <c r="Q5" s="10">
        <v>503684.13</v>
      </c>
      <c r="R5" s="10">
        <v>503684.13</v>
      </c>
      <c r="S5" s="11">
        <v>248651.42</v>
      </c>
      <c r="T5" s="11">
        <v>408366.68</v>
      </c>
      <c r="U5" s="11">
        <v>386100.02</v>
      </c>
      <c r="V5" s="11">
        <v>301845.7948275</v>
      </c>
      <c r="W5" s="11">
        <v>217548.151663392</v>
      </c>
      <c r="X5" s="11">
        <v>170087.80090915802</v>
      </c>
      <c r="Y5" s="12" t="s">
        <v>0</v>
      </c>
    </row>
    <row r="6" spans="2:25" ht="22.5" customHeight="1">
      <c r="B6" s="13" t="s">
        <v>26</v>
      </c>
      <c r="C6" s="48">
        <f t="shared" si="0"/>
        <v>0.3005243595489324</v>
      </c>
      <c r="D6" s="47">
        <v>1400036.66</v>
      </c>
      <c r="E6" s="6">
        <v>1076517.0600000003</v>
      </c>
      <c r="F6" s="6">
        <v>404370.56</v>
      </c>
      <c r="G6" s="6">
        <v>300752.69</v>
      </c>
      <c r="H6" s="7">
        <v>434995.56</v>
      </c>
      <c r="I6" s="7">
        <v>426451.24</v>
      </c>
      <c r="J6" s="7">
        <v>494426.41</v>
      </c>
      <c r="K6" s="7">
        <v>414213.43</v>
      </c>
      <c r="L6" s="15">
        <v>316901.3</v>
      </c>
      <c r="M6" s="8">
        <v>369441.45</v>
      </c>
      <c r="N6" s="9">
        <v>282346.19</v>
      </c>
      <c r="O6" s="9">
        <v>2614538.71</v>
      </c>
      <c r="P6" s="9">
        <v>434751.87</v>
      </c>
      <c r="Q6" s="9">
        <v>414339.99</v>
      </c>
      <c r="R6" s="9">
        <v>414339.99</v>
      </c>
      <c r="S6" s="11">
        <v>441055.94</v>
      </c>
      <c r="T6" s="11">
        <v>441556.47</v>
      </c>
      <c r="U6" s="11">
        <v>279753.89</v>
      </c>
      <c r="V6" s="11">
        <v>285667.73161146</v>
      </c>
      <c r="W6" s="11">
        <v>226488.37431686404</v>
      </c>
      <c r="X6" s="11">
        <v>114833.66486882401</v>
      </c>
      <c r="Y6" s="12" t="s">
        <v>0</v>
      </c>
    </row>
    <row r="7" spans="2:25" ht="22.5" customHeight="1">
      <c r="B7" s="13" t="s">
        <v>27</v>
      </c>
      <c r="C7" s="48">
        <f t="shared" si="0"/>
        <v>0.06103417467889827</v>
      </c>
      <c r="D7" s="47">
        <v>1275643</v>
      </c>
      <c r="E7" s="6">
        <v>1202263.8200000005</v>
      </c>
      <c r="F7" s="6">
        <v>413267.5999999998</v>
      </c>
      <c r="G7" s="6">
        <v>5877.94</v>
      </c>
      <c r="H7" s="7">
        <v>412508.86</v>
      </c>
      <c r="I7" s="7">
        <v>422699.13</v>
      </c>
      <c r="J7" s="7">
        <v>344161.92</v>
      </c>
      <c r="K7" s="7">
        <v>370981.12</v>
      </c>
      <c r="L7" s="15">
        <v>295669.25</v>
      </c>
      <c r="M7" s="16">
        <v>292371.05</v>
      </c>
      <c r="N7" s="9">
        <v>300619.27</v>
      </c>
      <c r="O7" s="9">
        <v>360314.14</v>
      </c>
      <c r="P7" s="9">
        <v>360314.14</v>
      </c>
      <c r="Q7" s="9">
        <v>603167.1699999999</v>
      </c>
      <c r="R7" s="9">
        <v>603167.1699999999</v>
      </c>
      <c r="S7" s="11">
        <v>390519.9</v>
      </c>
      <c r="T7" s="11">
        <v>455069.51</v>
      </c>
      <c r="U7" s="11">
        <v>459163.16</v>
      </c>
      <c r="V7" s="11">
        <v>267332.149063584</v>
      </c>
      <c r="W7" s="11">
        <v>161978.43694447802</v>
      </c>
      <c r="X7" s="11">
        <v>144619.23466663202</v>
      </c>
      <c r="Y7" s="12" t="s">
        <v>0</v>
      </c>
    </row>
    <row r="8" spans="2:25" ht="22.5" customHeight="1">
      <c r="B8" s="13" t="s">
        <v>28</v>
      </c>
      <c r="C8" s="48">
        <f t="shared" si="0"/>
        <v>0.21527871895203798</v>
      </c>
      <c r="D8" s="47">
        <v>1543027.82</v>
      </c>
      <c r="E8" s="6">
        <v>1269690.4800000016</v>
      </c>
      <c r="F8" s="6">
        <v>383231.37</v>
      </c>
      <c r="G8" s="6">
        <v>245545.97</v>
      </c>
      <c r="H8" s="7">
        <v>469105.95</v>
      </c>
      <c r="I8" s="7">
        <v>368628.69</v>
      </c>
      <c r="J8" s="7">
        <v>375776.7</v>
      </c>
      <c r="K8" s="7">
        <v>350305</v>
      </c>
      <c r="L8" s="9">
        <v>309266.27</v>
      </c>
      <c r="M8" s="16">
        <v>306965.37</v>
      </c>
      <c r="N8" s="9">
        <v>236250.37</v>
      </c>
      <c r="O8" s="9">
        <v>378663.74</v>
      </c>
      <c r="P8" s="9">
        <v>378663.74</v>
      </c>
      <c r="Q8" s="9">
        <v>440512.66000000003</v>
      </c>
      <c r="R8" s="9">
        <v>440512.66000000003</v>
      </c>
      <c r="S8" s="11">
        <v>494247.67</v>
      </c>
      <c r="T8" s="11">
        <v>822655.43</v>
      </c>
      <c r="U8" s="11">
        <v>591299.64</v>
      </c>
      <c r="V8" s="11">
        <v>286522.88661216</v>
      </c>
      <c r="W8" s="11">
        <v>160912.74807927</v>
      </c>
      <c r="X8" s="11">
        <v>157055.32412856</v>
      </c>
      <c r="Y8" s="12" t="s">
        <v>0</v>
      </c>
    </row>
    <row r="9" spans="2:25" ht="22.5" customHeight="1">
      <c r="B9" s="13" t="s">
        <v>29</v>
      </c>
      <c r="C9" s="48">
        <f t="shared" si="0"/>
        <v>-0.20815772196998872</v>
      </c>
      <c r="D9" s="47">
        <v>1187870.68</v>
      </c>
      <c r="E9" s="6">
        <v>1500135.4600000014</v>
      </c>
      <c r="F9" s="35">
        <v>552625.37</v>
      </c>
      <c r="G9" s="35">
        <v>345869.7</v>
      </c>
      <c r="H9" s="36">
        <v>382010.45</v>
      </c>
      <c r="I9" s="36">
        <v>344235.78</v>
      </c>
      <c r="J9" s="36">
        <v>407947.19</v>
      </c>
      <c r="K9" s="36">
        <v>391216.03</v>
      </c>
      <c r="L9" s="37">
        <v>412839.39</v>
      </c>
      <c r="M9" s="38">
        <v>343071.8</v>
      </c>
      <c r="N9" s="37">
        <v>319995.05000000005</v>
      </c>
      <c r="O9" s="37">
        <v>373700.64</v>
      </c>
      <c r="P9" s="37">
        <v>373700.64</v>
      </c>
      <c r="Q9" s="37">
        <v>560555.8200000001</v>
      </c>
      <c r="R9" s="37">
        <v>560555.8200000001</v>
      </c>
      <c r="S9" s="39">
        <v>477789.1</v>
      </c>
      <c r="T9" s="39">
        <v>859734.99</v>
      </c>
      <c r="U9" s="39">
        <v>660486.22</v>
      </c>
      <c r="V9" s="39">
        <v>349496.46669168</v>
      </c>
      <c r="W9" s="39">
        <v>177400.802847312</v>
      </c>
      <c r="X9" s="39">
        <v>153520.6911644573</v>
      </c>
      <c r="Y9" s="40" t="s">
        <v>0</v>
      </c>
    </row>
    <row r="10" spans="2:25" ht="22.5" customHeight="1">
      <c r="B10" s="13" t="s">
        <v>30</v>
      </c>
      <c r="C10" s="48">
        <f t="shared" si="0"/>
        <v>0.3672024180276634</v>
      </c>
      <c r="D10" s="47">
        <v>1797833.6500000015</v>
      </c>
      <c r="E10" s="6">
        <v>1314972.5499999993</v>
      </c>
      <c r="F10" s="41">
        <v>504943.66</v>
      </c>
      <c r="G10" s="41">
        <v>560855.97</v>
      </c>
      <c r="H10" s="42">
        <v>556904.25</v>
      </c>
      <c r="I10" s="42">
        <v>445608.08</v>
      </c>
      <c r="J10" s="42">
        <v>418430.01</v>
      </c>
      <c r="K10" s="42">
        <v>376233.78</v>
      </c>
      <c r="L10" s="43">
        <v>348669.27</v>
      </c>
      <c r="M10" s="44">
        <v>304745.68</v>
      </c>
      <c r="N10" s="43">
        <v>393965.27</v>
      </c>
      <c r="O10" s="43">
        <v>345469.94</v>
      </c>
      <c r="P10" s="43">
        <v>345469.94</v>
      </c>
      <c r="Q10" s="43">
        <v>4921383.28</v>
      </c>
      <c r="R10" s="43">
        <v>458847.35</v>
      </c>
      <c r="S10" s="45">
        <v>624588.09</v>
      </c>
      <c r="T10" s="45">
        <v>533476.65</v>
      </c>
      <c r="U10" s="45">
        <v>799846.69</v>
      </c>
      <c r="V10" s="45">
        <v>340366.17921847204</v>
      </c>
      <c r="W10" s="45">
        <v>377646.682831506</v>
      </c>
      <c r="X10" s="45">
        <v>138207.537052992</v>
      </c>
      <c r="Y10" s="46" t="s">
        <v>0</v>
      </c>
    </row>
    <row r="11" spans="2:25" ht="22.5" customHeight="1">
      <c r="B11" s="13" t="s">
        <v>31</v>
      </c>
      <c r="C11" s="48">
        <f t="shared" si="0"/>
        <v>-0.009581025260291365</v>
      </c>
      <c r="D11" s="47">
        <v>1400106.159999999</v>
      </c>
      <c r="E11" s="6">
        <v>1413650.3799999994</v>
      </c>
      <c r="F11" s="6">
        <v>525945.92</v>
      </c>
      <c r="G11" s="6">
        <v>445645.164</v>
      </c>
      <c r="H11" s="7">
        <v>403214.94</v>
      </c>
      <c r="I11" s="7">
        <v>346424.4</v>
      </c>
      <c r="J11" s="7">
        <v>418484.55</v>
      </c>
      <c r="K11" s="7">
        <v>418416.8</v>
      </c>
      <c r="L11" s="9">
        <v>253577.98</v>
      </c>
      <c r="M11" s="16">
        <v>230026.39</v>
      </c>
      <c r="N11" s="9">
        <v>265495.99</v>
      </c>
      <c r="O11" s="9">
        <v>416672.87</v>
      </c>
      <c r="P11" s="9">
        <v>416672.87</v>
      </c>
      <c r="Q11" s="9">
        <v>7416362.130000001</v>
      </c>
      <c r="R11" s="9">
        <v>319477.51</v>
      </c>
      <c r="S11" s="11">
        <v>501049.21</v>
      </c>
      <c r="T11" s="11">
        <v>331540.21</v>
      </c>
      <c r="U11" s="11">
        <v>449733.07</v>
      </c>
      <c r="V11" s="11">
        <v>303721.890422742</v>
      </c>
      <c r="W11" s="11">
        <v>247649.539343976</v>
      </c>
      <c r="X11" s="11">
        <v>159754.265072028</v>
      </c>
      <c r="Y11" s="11">
        <v>3847.7703528</v>
      </c>
    </row>
    <row r="12" spans="2:25" ht="22.5" customHeight="1">
      <c r="B12" s="13" t="s">
        <v>41</v>
      </c>
      <c r="C12" s="48">
        <f t="shared" si="0"/>
        <v>-0.0923806941584776</v>
      </c>
      <c r="D12" s="47">
        <v>1237670.6100000003</v>
      </c>
      <c r="E12" s="6">
        <v>1363645.09</v>
      </c>
      <c r="F12" s="6">
        <v>597140.51</v>
      </c>
      <c r="G12" s="6">
        <v>511156.39</v>
      </c>
      <c r="H12" s="7">
        <v>472325.24</v>
      </c>
      <c r="I12" s="7">
        <v>355744.67</v>
      </c>
      <c r="J12" s="7">
        <v>337343.89</v>
      </c>
      <c r="K12" s="7">
        <v>459916.46</v>
      </c>
      <c r="L12" s="9">
        <v>309788.79</v>
      </c>
      <c r="M12" s="16">
        <v>281774.23</v>
      </c>
      <c r="N12" s="9">
        <v>417108.41500000004</v>
      </c>
      <c r="O12" s="9">
        <v>346189.42</v>
      </c>
      <c r="P12" s="9">
        <v>346189.42</v>
      </c>
      <c r="Q12" s="9">
        <v>7130737.41</v>
      </c>
      <c r="R12" s="9">
        <v>394661.41</v>
      </c>
      <c r="S12" s="11">
        <v>651889.384</v>
      </c>
      <c r="T12" s="11">
        <v>438879.3</v>
      </c>
      <c r="U12" s="11">
        <v>790420.72</v>
      </c>
      <c r="V12" s="17">
        <v>336263.400106722</v>
      </c>
      <c r="W12" s="11">
        <v>281755.615329936</v>
      </c>
      <c r="X12" s="11">
        <v>120673.10061556201</v>
      </c>
      <c r="Y12" s="11">
        <v>59424.849143748004</v>
      </c>
    </row>
    <row r="13" spans="2:25" ht="22.5" customHeight="1">
      <c r="B13" s="13" t="s">
        <v>32</v>
      </c>
      <c r="C13" s="48">
        <f t="shared" si="0"/>
        <v>-0.2011964497581895</v>
      </c>
      <c r="D13" s="47">
        <v>988039.6400000007</v>
      </c>
      <c r="E13" s="6">
        <v>1236899.41</v>
      </c>
      <c r="F13" s="6">
        <v>700363.38</v>
      </c>
      <c r="G13" s="6">
        <v>439525.28</v>
      </c>
      <c r="H13" s="7">
        <v>558566.21</v>
      </c>
      <c r="I13" s="7">
        <v>394249.62</v>
      </c>
      <c r="J13" s="7">
        <v>396501.99</v>
      </c>
      <c r="K13" s="7">
        <v>336924.47</v>
      </c>
      <c r="L13" s="9">
        <v>283986.74</v>
      </c>
      <c r="M13" s="16">
        <v>274951.23</v>
      </c>
      <c r="N13" s="9">
        <v>378697.12</v>
      </c>
      <c r="O13" s="9">
        <v>306083.44</v>
      </c>
      <c r="P13" s="9">
        <v>306083.44</v>
      </c>
      <c r="Q13" s="9">
        <v>2095202.42</v>
      </c>
      <c r="R13" s="9">
        <v>405324.14</v>
      </c>
      <c r="S13" s="11">
        <v>620878.422</v>
      </c>
      <c r="T13" s="11">
        <v>471312.48</v>
      </c>
      <c r="U13" s="11">
        <v>1045820.99</v>
      </c>
      <c r="V13" s="17">
        <v>374771.960976006</v>
      </c>
      <c r="W13" s="11">
        <v>410080.499369244</v>
      </c>
      <c r="X13" s="11">
        <v>163828.715572566</v>
      </c>
      <c r="Y13" s="11">
        <v>74595.350114208</v>
      </c>
    </row>
    <row r="14" spans="2:25" ht="22.5" customHeight="1">
      <c r="B14" s="13" t="s">
        <v>33</v>
      </c>
      <c r="C14" s="48">
        <f>(D14/E14)-1</f>
        <v>-0.23227330315852635</v>
      </c>
      <c r="D14" s="32">
        <v>1071552.279999999</v>
      </c>
      <c r="E14" s="6">
        <v>1395747.0600000012</v>
      </c>
      <c r="F14" s="6">
        <v>743997.16</v>
      </c>
      <c r="G14" s="6">
        <v>406998.92</v>
      </c>
      <c r="H14" s="7">
        <v>451776.59</v>
      </c>
      <c r="I14" s="7">
        <v>363899.95</v>
      </c>
      <c r="J14" s="7">
        <v>375850.16</v>
      </c>
      <c r="K14" s="7">
        <v>317668.43</v>
      </c>
      <c r="L14" s="9">
        <v>377208.6</v>
      </c>
      <c r="M14" s="16">
        <v>294954.77</v>
      </c>
      <c r="N14" s="9">
        <v>327734.89</v>
      </c>
      <c r="O14" s="9">
        <v>364990.47</v>
      </c>
      <c r="P14" s="9">
        <v>364990.47</v>
      </c>
      <c r="Q14" s="9">
        <v>2887179.88</v>
      </c>
      <c r="R14" s="9">
        <v>360779.88</v>
      </c>
      <c r="S14" s="11">
        <v>681279.24</v>
      </c>
      <c r="T14" s="11">
        <v>420638.74</v>
      </c>
      <c r="U14" s="11">
        <v>598737.92</v>
      </c>
      <c r="V14" s="17">
        <v>514796.253897618</v>
      </c>
      <c r="W14" s="11">
        <v>453946.68747648003</v>
      </c>
      <c r="X14" s="11">
        <v>145233.25475175</v>
      </c>
      <c r="Y14" s="11">
        <v>145540.87134780598</v>
      </c>
    </row>
    <row r="15" spans="2:25" ht="22.5" customHeight="1">
      <c r="B15" s="13" t="s">
        <v>34</v>
      </c>
      <c r="C15" s="48">
        <f>(D15/E15)-1</f>
        <v>-0.14985259457800693</v>
      </c>
      <c r="D15" s="32">
        <v>1052433.97</v>
      </c>
      <c r="E15" s="6">
        <v>1237942.93</v>
      </c>
      <c r="F15" s="6">
        <v>816936.41</v>
      </c>
      <c r="G15" s="6">
        <v>361749.07</v>
      </c>
      <c r="H15" s="7">
        <v>532741.41</v>
      </c>
      <c r="I15" s="7">
        <v>298685.83</v>
      </c>
      <c r="J15" s="7">
        <v>386217.41</v>
      </c>
      <c r="K15" s="7">
        <v>391721.82</v>
      </c>
      <c r="L15" s="9">
        <v>325955.85</v>
      </c>
      <c r="M15" s="16">
        <v>250490.88</v>
      </c>
      <c r="N15" s="9">
        <v>358094.12</v>
      </c>
      <c r="O15" s="9">
        <v>222718.6</v>
      </c>
      <c r="P15" s="9">
        <v>222718.6</v>
      </c>
      <c r="Q15" s="9">
        <v>1940341.71</v>
      </c>
      <c r="R15" s="9">
        <v>360406.61</v>
      </c>
      <c r="S15" s="11">
        <v>427889.35000000003</v>
      </c>
      <c r="T15" s="11">
        <v>262602.36</v>
      </c>
      <c r="U15" s="11">
        <v>386438.34</v>
      </c>
      <c r="V15" s="17">
        <v>386436.09</v>
      </c>
      <c r="W15" s="11">
        <v>380182.913663652</v>
      </c>
      <c r="X15" s="11">
        <v>126692.29831559402</v>
      </c>
      <c r="Y15" s="11">
        <v>187412.267320542</v>
      </c>
    </row>
    <row r="16" spans="2:26" ht="22.5" customHeight="1">
      <c r="B16" s="34" t="s">
        <v>35</v>
      </c>
      <c r="C16" s="49">
        <f aca="true" t="shared" si="1" ref="C16:V16">SUM(C4:C15)</f>
        <v>0.9691840812310741</v>
      </c>
      <c r="D16" s="18">
        <f t="shared" si="1"/>
        <v>15465641.530000001</v>
      </c>
      <c r="E16" s="18">
        <f t="shared" si="1"/>
        <v>14765462.590000002</v>
      </c>
      <c r="F16" s="18">
        <f t="shared" si="1"/>
        <v>6123707.03</v>
      </c>
      <c r="G16" s="18">
        <f t="shared" si="1"/>
        <v>4603640.184</v>
      </c>
      <c r="H16" s="18">
        <f t="shared" si="1"/>
        <v>5364156.52</v>
      </c>
      <c r="I16" s="18">
        <f t="shared" si="1"/>
        <v>4582402.09</v>
      </c>
      <c r="J16" s="18">
        <f t="shared" si="1"/>
        <v>4792380.79</v>
      </c>
      <c r="K16" s="18">
        <f t="shared" si="1"/>
        <v>4434097.18</v>
      </c>
      <c r="L16" s="18">
        <f t="shared" si="1"/>
        <v>3728282.49</v>
      </c>
      <c r="M16" s="18">
        <f t="shared" si="1"/>
        <v>3648206.71</v>
      </c>
      <c r="N16" s="18">
        <f t="shared" si="1"/>
        <v>3836845.6050000004</v>
      </c>
      <c r="O16" s="18">
        <f t="shared" si="1"/>
        <v>8944202.77</v>
      </c>
      <c r="P16" s="18">
        <f t="shared" si="1"/>
        <v>4195321.18</v>
      </c>
      <c r="Q16" s="18">
        <f t="shared" si="1"/>
        <v>29396435.080000002</v>
      </c>
      <c r="R16" s="18">
        <f t="shared" si="1"/>
        <v>5304725.15</v>
      </c>
      <c r="S16" s="18">
        <f t="shared" si="1"/>
        <v>5923967.456</v>
      </c>
      <c r="T16" s="18">
        <f t="shared" si="1"/>
        <v>6006347.8900000015</v>
      </c>
      <c r="U16" s="18">
        <f t="shared" si="1"/>
        <v>7172115.72</v>
      </c>
      <c r="V16" s="18">
        <f t="shared" si="1"/>
        <v>4125547.85133693</v>
      </c>
      <c r="W16" s="18">
        <v>3228342.97140135</v>
      </c>
      <c r="X16" s="18">
        <v>1673459.5718554794</v>
      </c>
      <c r="Y16" s="18">
        <v>470821.108279104</v>
      </c>
      <c r="Z16" s="27"/>
    </row>
    <row r="17" spans="2:25" ht="22.5" customHeight="1">
      <c r="B17" s="31" t="s">
        <v>36</v>
      </c>
      <c r="C17" s="50">
        <f>AVERAGE(C4:C15)</f>
        <v>0.08076534010258951</v>
      </c>
      <c r="D17" s="19">
        <f>AVERAGE(D4:D15)</f>
        <v>1288803.4608333334</v>
      </c>
      <c r="E17" s="19">
        <f>AVERAGE(E4:E15)</f>
        <v>1230455.2158333336</v>
      </c>
      <c r="F17" s="19">
        <f aca="true" t="shared" si="2" ref="F17:R17">AVERAGE(F4:F15)</f>
        <v>510308.9191666667</v>
      </c>
      <c r="G17" s="19">
        <f t="shared" si="2"/>
        <v>383636.68200000003</v>
      </c>
      <c r="H17" s="19">
        <f t="shared" si="2"/>
        <v>447013.0433333333</v>
      </c>
      <c r="I17" s="19">
        <f t="shared" si="2"/>
        <v>381866.8408333333</v>
      </c>
      <c r="J17" s="19">
        <f t="shared" si="2"/>
        <v>399365.06583333336</v>
      </c>
      <c r="K17" s="19">
        <f t="shared" si="2"/>
        <v>369508.0983333333</v>
      </c>
      <c r="L17" s="19">
        <f t="shared" si="2"/>
        <v>310690.2075</v>
      </c>
      <c r="M17" s="19">
        <f t="shared" si="2"/>
        <v>304017.22583333333</v>
      </c>
      <c r="N17" s="19">
        <f t="shared" si="2"/>
        <v>319737.13375000004</v>
      </c>
      <c r="O17" s="19">
        <f t="shared" si="2"/>
        <v>745350.2308333333</v>
      </c>
      <c r="P17" s="19">
        <f t="shared" si="2"/>
        <v>349610.0983333333</v>
      </c>
      <c r="Q17" s="19">
        <f t="shared" si="2"/>
        <v>2449702.9233333333</v>
      </c>
      <c r="R17" s="19">
        <f t="shared" si="2"/>
        <v>442060.4291666667</v>
      </c>
      <c r="S17" s="19">
        <f aca="true" t="shared" si="3" ref="S17:X17">AVERAGE(S4:S15)</f>
        <v>493663.9546666667</v>
      </c>
      <c r="T17" s="19">
        <f t="shared" si="3"/>
        <v>500528.99083333346</v>
      </c>
      <c r="U17" s="19">
        <f t="shared" si="3"/>
        <v>597676.3099999999</v>
      </c>
      <c r="V17" s="19">
        <f t="shared" si="3"/>
        <v>343795.6542780775</v>
      </c>
      <c r="W17" s="19">
        <f t="shared" si="3"/>
        <v>269028.5809501125</v>
      </c>
      <c r="X17" s="19">
        <f t="shared" si="3"/>
        <v>139454.96432128994</v>
      </c>
      <c r="Y17" s="19">
        <f>AVERAGE(Y11:Y15)</f>
        <v>94164.2216558208</v>
      </c>
    </row>
    <row r="18" spans="13:23" ht="22.5" customHeight="1">
      <c r="M18" s="33"/>
      <c r="N18" s="33"/>
      <c r="T18" s="20"/>
      <c r="U18" s="20"/>
      <c r="V18" s="20"/>
      <c r="W18" s="20"/>
    </row>
    <row r="19" spans="2:23" ht="22.5" customHeight="1">
      <c r="B19" s="52" t="s">
        <v>42</v>
      </c>
      <c r="C19" s="53"/>
      <c r="D19" s="53"/>
      <c r="E19" s="53"/>
      <c r="F19" s="54"/>
      <c r="G19" s="61">
        <f>SUM(D16:Y16)-Q16-O16</f>
        <v>109445471.6178729</v>
      </c>
      <c r="H19" s="62"/>
      <c r="K19" s="28"/>
      <c r="M19" s="60"/>
      <c r="N19" s="60"/>
      <c r="S19" s="21"/>
      <c r="U19" s="22"/>
      <c r="V19" s="23"/>
      <c r="W19" s="20"/>
    </row>
    <row r="20" spans="2:23" ht="22.5" customHeight="1">
      <c r="B20" s="55" t="s">
        <v>37</v>
      </c>
      <c r="C20" s="56"/>
      <c r="D20" s="56"/>
      <c r="E20" s="56"/>
      <c r="F20" s="57"/>
      <c r="G20" s="63">
        <f>(Q16-R16)+(O16-P16)</f>
        <v>28840591.52</v>
      </c>
      <c r="H20" s="64"/>
      <c r="K20" s="28"/>
      <c r="M20" s="65"/>
      <c r="N20" s="65"/>
      <c r="S20" s="21"/>
      <c r="U20" s="22"/>
      <c r="V20" s="23"/>
      <c r="W20" s="20"/>
    </row>
    <row r="21" spans="2:23" ht="22.5" customHeight="1">
      <c r="B21" s="55" t="s">
        <v>38</v>
      </c>
      <c r="C21" s="56"/>
      <c r="D21" s="56"/>
      <c r="E21" s="56"/>
      <c r="F21" s="57"/>
      <c r="G21" s="63">
        <f>G19+G20</f>
        <v>138286063.1378729</v>
      </c>
      <c r="H21" s="64"/>
      <c r="K21" s="28"/>
      <c r="M21" s="65"/>
      <c r="N21" s="65"/>
      <c r="S21" s="21"/>
      <c r="U21" s="22"/>
      <c r="V21" s="23"/>
      <c r="W21" s="20"/>
    </row>
    <row r="22" spans="20:23" ht="12.75">
      <c r="T22" s="23"/>
      <c r="U22" s="24"/>
      <c r="V22" s="24"/>
      <c r="W22" s="24"/>
    </row>
    <row r="23" spans="2:23" s="26" customFormat="1" ht="46.5" customHeight="1" hidden="1">
      <c r="B23" s="58" t="s">
        <v>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29"/>
      <c r="O23" s="25"/>
      <c r="P23" s="25"/>
      <c r="Q23" s="25"/>
      <c r="R23" s="25"/>
      <c r="S23" s="25"/>
      <c r="T23" s="25"/>
      <c r="U23" s="25"/>
      <c r="V23" s="25"/>
      <c r="W23" s="25"/>
    </row>
    <row r="24" spans="2:23" s="26" customFormat="1" ht="12.7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2:13" s="26" customFormat="1" ht="60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="26" customFormat="1" ht="12.75"/>
    <row r="27" s="26" customFormat="1" ht="12.75"/>
  </sheetData>
  <sheetProtection/>
  <mergeCells count="12">
    <mergeCell ref="M20:N20"/>
    <mergeCell ref="M21:N21"/>
    <mergeCell ref="B1:M1"/>
    <mergeCell ref="B19:F19"/>
    <mergeCell ref="B20:F20"/>
    <mergeCell ref="B21:F21"/>
    <mergeCell ref="B23:M23"/>
    <mergeCell ref="B25:M25"/>
    <mergeCell ref="M19:N19"/>
    <mergeCell ref="G19:H19"/>
    <mergeCell ref="G20:H20"/>
    <mergeCell ref="G21:H21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Sc</cp:lastModifiedBy>
  <cp:lastPrinted>2023-10-02T08:22:50Z</cp:lastPrinted>
  <dcterms:created xsi:type="dcterms:W3CDTF">2007-09-21T06:19:42Z</dcterms:created>
  <dcterms:modified xsi:type="dcterms:W3CDTF">2024-02-21T13:28:45Z</dcterms:modified>
  <cp:category/>
  <cp:version/>
  <cp:contentType/>
  <cp:contentStatus/>
</cp:coreProperties>
</file>